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bookViews>
    <workbookView xWindow="0" yWindow="0" windowWidth="15330" windowHeight="5565" xr2:uid="{00000000-000D-0000-FFFF-FFFF00000000}"/>
  </bookViews>
  <sheets>
    <sheet name="VAT Sectoral  Q1-Q4, 2017" sheetId="5" r:id="rId1"/>
    <sheet name="VAT Sectoral  Q1-Q4, 2016" sheetId="3" r:id="rId2"/>
    <sheet name="VAT Sectoral  Q1-Q4, 2015" sheetId="4" r:id="rId3"/>
  </sheets>
  <calcPr calcId="171027"/>
  <fileRecoveryPr autoRecover="0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C36" i="5" l="1"/>
  <c r="E36" i="4" l="1"/>
  <c r="D36" i="4"/>
  <c r="C36" i="4"/>
  <c r="B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35" i="3"/>
  <c r="J35" i="5" s="1"/>
  <c r="G34" i="3"/>
  <c r="J34" i="5" s="1"/>
  <c r="D36" i="3"/>
  <c r="E36" i="3"/>
  <c r="F36" i="3"/>
  <c r="H36" i="5" s="1"/>
  <c r="C36" i="3"/>
  <c r="F36" i="4" l="1"/>
  <c r="G6" i="3" l="1"/>
  <c r="J6" i="5" s="1"/>
  <c r="G7" i="3"/>
  <c r="J7" i="5" s="1"/>
  <c r="G8" i="3"/>
  <c r="J8" i="5" s="1"/>
  <c r="G9" i="3"/>
  <c r="J9" i="5" s="1"/>
  <c r="G10" i="3"/>
  <c r="J10" i="5" s="1"/>
  <c r="G11" i="3"/>
  <c r="J11" i="5" s="1"/>
  <c r="G12" i="3"/>
  <c r="J12" i="5" s="1"/>
  <c r="G13" i="3"/>
  <c r="J13" i="5" s="1"/>
  <c r="G14" i="3"/>
  <c r="J14" i="5" s="1"/>
  <c r="G15" i="3"/>
  <c r="J15" i="5" s="1"/>
  <c r="G16" i="3"/>
  <c r="J16" i="5" s="1"/>
  <c r="G17" i="3"/>
  <c r="J17" i="5" s="1"/>
  <c r="G18" i="3"/>
  <c r="J18" i="5" s="1"/>
  <c r="G19" i="3"/>
  <c r="J19" i="5" s="1"/>
  <c r="G20" i="3"/>
  <c r="J20" i="5" s="1"/>
  <c r="G21" i="3"/>
  <c r="J21" i="5" s="1"/>
  <c r="G22" i="3"/>
  <c r="J22" i="5" s="1"/>
  <c r="G23" i="3"/>
  <c r="J23" i="5" s="1"/>
  <c r="G24" i="3"/>
  <c r="J24" i="5" s="1"/>
  <c r="G25" i="3"/>
  <c r="J25" i="5" s="1"/>
  <c r="G26" i="3"/>
  <c r="J26" i="5" s="1"/>
  <c r="G27" i="3"/>
  <c r="J27" i="5" s="1"/>
  <c r="G28" i="3"/>
  <c r="J28" i="5" s="1"/>
  <c r="G29" i="3"/>
  <c r="J29" i="5" s="1"/>
  <c r="G30" i="3"/>
  <c r="J30" i="5" s="1"/>
  <c r="G31" i="3"/>
  <c r="J31" i="5" s="1"/>
  <c r="G32" i="3"/>
  <c r="J32" i="5" s="1"/>
  <c r="G33" i="3"/>
  <c r="G5" i="3"/>
  <c r="J5" i="5" s="1"/>
  <c r="G36" i="3" l="1"/>
  <c r="J36" i="5" s="1"/>
  <c r="J33" i="5"/>
</calcChain>
</file>

<file path=xl/sharedStrings.xml><?xml version="1.0" encoding="utf-8"?>
<sst xmlns="http://schemas.openxmlformats.org/spreadsheetml/2006/main" count="137" uniqueCount="55">
  <si>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</si>
  <si>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</si>
  <si>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</si>
  <si>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</si>
  <si>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</si>
  <si>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</si>
  <si>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</si>
  <si>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</si>
  <si>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</si>
  <si>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</si>
  <si>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</si>
  <si>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</si>
  <si>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</si>
  <si>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</si>
  <si>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</si>
  <si>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</si>
  <si>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</si>
  <si>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</si>
  <si>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</si>
  <si>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</si>
  <si>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</si>
  <si>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</si>
  <si>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</si>
  <si>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</si>
  <si>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</si>
  <si>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</si>
  <si>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</si>
  <si>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</si>
  <si>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</si>
  <si>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</si>
  <si>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</si>
  <si>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Q1 2016</t>
  </si>
  <si>
    <t>Source: planning,Research and statistics Department, FIRS</t>
  </si>
  <si>
    <t>Q2 2016</t>
  </si>
  <si>
    <t>Q3 2016</t>
  </si>
  <si>
    <t>Q4 2016</t>
  </si>
  <si>
    <t>TOTAL</t>
  </si>
  <si>
    <t>NCS-Import VAT</t>
  </si>
  <si>
    <t>Q4 2015</t>
  </si>
  <si>
    <t>Q3 2015</t>
  </si>
  <si>
    <t>Q2 2015</t>
  </si>
  <si>
    <t>Q1 2015</t>
  </si>
  <si>
    <t>Non-Import (foreign) VAT</t>
  </si>
  <si>
    <t>Sub-Total (Non-Import VAT) Local</t>
  </si>
  <si>
    <t>Q3 2017</t>
  </si>
  <si>
    <t>Q2 2017</t>
  </si>
  <si>
    <t>Q1 2017</t>
  </si>
  <si>
    <t>Source:  FIRS</t>
  </si>
  <si>
    <t xml:space="preserve"> Quarter on Quarter %</t>
  </si>
  <si>
    <t xml:space="preserve"> Year on Year %</t>
  </si>
  <si>
    <t>Growth Rate</t>
  </si>
  <si>
    <t>Q4 2017</t>
  </si>
  <si>
    <t>2017  TOTAL</t>
  </si>
  <si>
    <t xml:space="preserve"> Q4 2017 Growth Rate </t>
  </si>
  <si>
    <t xml:space="preserve">Q4 2017 Growth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</si>
</sst>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4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164" fontId="3" fillId="0" borderId="0" applyFont="0" applyFill="0" applyBorder="0" applyAlignment="0" applyProtection="0"/>
    <xf numFmtId="0" fontId="24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/>
  </cellStyleXfs>
  <cellXfs count="34">
    <xf numFmtId="0" fontId="0" fillId="0" borderId="0" xfId="0"/>
    <xf numFmtId="43" fontId="22" fillId="33" borderId="10" xfId="1" applyFont="1" applyFill="1" applyBorder="1" applyAlignment="1">
      <alignment horizontal="center" vertical="center"/>
    </xf>
    <xf numFmtId="43" fontId="22" fillId="33" borderId="10" xfId="1" applyFont="1" applyFill="1" applyBorder="1" applyAlignment="1">
      <alignment horizontal="left" vertical="center"/>
    </xf>
    <xf numFmtId="43" fontId="23" fillId="0" borderId="10" xfId="1" applyFont="1" applyBorder="1" applyAlignment="1">
      <alignment horizontal="left" vertical="center"/>
    </xf>
    <xf numFmtId="43" fontId="23" fillId="0" borderId="10" xfId="1" applyFont="1" applyBorder="1" applyAlignment="1">
      <alignment horizontal="center" vertical="center"/>
    </xf>
    <xf numFmtId="43" fontId="22" fillId="34" borderId="10" xfId="1" applyFont="1" applyFill="1" applyBorder="1" applyAlignment="1">
      <alignment horizontal="left" vertical="center"/>
    </xf>
    <xf numFmtId="43" fontId="22" fillId="34" borderId="10" xfId="1" applyFont="1" applyFill="1" applyBorder="1" applyAlignment="1">
      <alignment horizontal="center" vertical="center"/>
    </xf>
    <xf numFmtId="0" fontId="0" fillId="0" borderId="0" xfId="0"/>
    <xf numFmtId="43" fontId="23" fillId="0" borderId="10" xfId="1" applyFont="1" applyBorder="1"/>
    <xf numFmtId="43" fontId="23" fillId="35" borderId="10" xfId="1" applyFont="1" applyFill="1" applyBorder="1" applyAlignment="1">
      <alignment horizontal="left" vertical="center"/>
    </xf>
    <xf numFmtId="43" fontId="23" fillId="36" borderId="10" xfId="1" applyFont="1" applyFill="1" applyBorder="1" applyAlignment="1">
      <alignment horizontal="left" vertical="center"/>
    </xf>
    <xf numFmtId="43" fontId="38" fillId="37" borderId="10" xfId="1" applyFont="1" applyFill="1" applyBorder="1" applyAlignment="1">
      <alignment horizontal="left" vertical="center"/>
    </xf>
    <xf numFmtId="43" fontId="20" fillId="37" borderId="10" xfId="0" applyNumberFormat="1" applyFont="1" applyFill="1" applyBorder="1"/>
    <xf numFmtId="43" fontId="23" fillId="35" borderId="10" xfId="1" applyFont="1" applyFill="1" applyBorder="1"/>
    <xf numFmtId="43" fontId="22" fillId="36" borderId="10" xfId="1" applyFont="1" applyFill="1" applyBorder="1"/>
    <xf numFmtId="43" fontId="23" fillId="36" borderId="10" xfId="1" applyFont="1" applyFill="1" applyBorder="1"/>
    <xf numFmtId="43" fontId="23" fillId="35" borderId="10" xfId="0" applyNumberFormat="1" applyFont="1" applyFill="1" applyBorder="1"/>
    <xf numFmtId="43" fontId="39" fillId="37" borderId="10" xfId="0" applyNumberFormat="1" applyFont="1" applyFill="1" applyBorder="1"/>
    <xf numFmtId="164" fontId="0" fillId="0" borderId="0" xfId="0" applyNumberFormat="1"/>
    <xf numFmtId="43" fontId="22" fillId="35" borderId="10" xfId="1" applyFont="1" applyFill="1" applyBorder="1"/>
    <xf numFmtId="0" fontId="19" fillId="0" borderId="0" xfId="0" applyFont="1"/>
    <xf numFmtId="43" fontId="22" fillId="35" borderId="10" xfId="1" applyFont="1" applyFill="1" applyBorder="1" applyAlignment="1">
      <alignment horizontal="left" vertical="center"/>
    </xf>
    <xf numFmtId="43" fontId="22" fillId="36" borderId="10" xfId="1" applyFont="1" applyFill="1" applyBorder="1" applyAlignment="1">
      <alignment horizontal="left" vertical="center"/>
    </xf>
    <xf numFmtId="43" fontId="16" fillId="37" borderId="10" xfId="0" applyNumberFormat="1" applyFont="1" applyFill="1" applyBorder="1"/>
    <xf numFmtId="43" fontId="40" fillId="33" borderId="10" xfId="1" applyFont="1" applyFill="1" applyBorder="1" applyAlignment="1">
      <alignment horizontal="center" vertical="center"/>
    </xf>
    <xf numFmtId="43" fontId="41" fillId="0" borderId="10" xfId="1" applyFont="1" applyBorder="1"/>
    <xf numFmtId="0" fontId="17" fillId="0" borderId="0" xfId="0" applyFont="1"/>
    <xf numFmtId="9" fontId="22" fillId="33" borderId="10" xfId="1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11" xfId="90" applyFont="1" applyBorder="1" applyAlignment="1">
      <alignment horizontal="left"/>
    </xf>
    <xf numFmtId="0" fontId="36" fillId="0" borderId="12" xfId="90" applyFont="1" applyBorder="1" applyAlignment="1">
      <alignment horizontal="left"/>
    </xf>
    <xf numFmtId="0" fontId="36" fillId="0" borderId="11" xfId="47" applyFont="1" applyBorder="1" applyAlignment="1">
      <alignment horizontal="left"/>
    </xf>
    <xf numFmtId="0" fontId="36" fillId="0" borderId="12" xfId="47" applyFont="1" applyBorder="1" applyAlignment="1">
      <alignment horizontal="left"/>
    </xf>
  </cellXfs>
  <cellStyles count="91">
    <cellStyle name="20% - Accent1" xfId="20" builtinId="30" customBuiltin="1"/>
    <cellStyle name="20% - Accent1 2" xfId="67" xr:uid="{00000000-0005-0000-0000-000001000000}"/>
    <cellStyle name="20% - Accent2" xfId="24" builtinId="34" customBuiltin="1"/>
    <cellStyle name="20% - Accent2 2" xfId="71" xr:uid="{00000000-0005-0000-0000-000003000000}"/>
    <cellStyle name="20% - Accent3" xfId="28" builtinId="38" customBuiltin="1"/>
    <cellStyle name="20% - Accent3 2" xfId="75" xr:uid="{00000000-0005-0000-0000-000005000000}"/>
    <cellStyle name="20% - Accent4" xfId="32" builtinId="42" customBuiltin="1"/>
    <cellStyle name="20% - Accent4 2" xfId="79" xr:uid="{00000000-0005-0000-0000-000007000000}"/>
    <cellStyle name="20% - Accent5" xfId="36" builtinId="46" customBuiltin="1"/>
    <cellStyle name="20% - Accent5 2" xfId="83" xr:uid="{00000000-0005-0000-0000-000009000000}"/>
    <cellStyle name="20% - Accent6" xfId="40" builtinId="50" customBuiltin="1"/>
    <cellStyle name="20% - Accent6 2" xfId="87" xr:uid="{00000000-0005-0000-0000-00000B000000}"/>
    <cellStyle name="40% - Accent1" xfId="21" builtinId="31" customBuiltin="1"/>
    <cellStyle name="40% - Accent1 2" xfId="68" xr:uid="{00000000-0005-0000-0000-00000D000000}"/>
    <cellStyle name="40% - Accent2" xfId="25" builtinId="35" customBuiltin="1"/>
    <cellStyle name="40% - Accent2 2" xfId="72" xr:uid="{00000000-0005-0000-0000-00000F000000}"/>
    <cellStyle name="40% - Accent3" xfId="29" builtinId="39" customBuiltin="1"/>
    <cellStyle name="40% - Accent3 2" xfId="76" xr:uid="{00000000-0005-0000-0000-000011000000}"/>
    <cellStyle name="40% - Accent4" xfId="33" builtinId="43" customBuiltin="1"/>
    <cellStyle name="40% - Accent4 2" xfId="80" xr:uid="{00000000-0005-0000-0000-000013000000}"/>
    <cellStyle name="40% - Accent5" xfId="37" builtinId="47" customBuiltin="1"/>
    <cellStyle name="40% - Accent5 2" xfId="84" xr:uid="{00000000-0005-0000-0000-000015000000}"/>
    <cellStyle name="40% - Accent6" xfId="41" builtinId="51" customBuiltin="1"/>
    <cellStyle name="40% - Accent6 2" xfId="88" xr:uid="{00000000-0005-0000-0000-000017000000}"/>
    <cellStyle name="60% - Accent1" xfId="22" builtinId="32" customBuiltin="1"/>
    <cellStyle name="60% - Accent1 2" xfId="69" xr:uid="{00000000-0005-0000-0000-000019000000}"/>
    <cellStyle name="60% - Accent2" xfId="26" builtinId="36" customBuiltin="1"/>
    <cellStyle name="60% - Accent2 2" xfId="73" xr:uid="{00000000-0005-0000-0000-00001B000000}"/>
    <cellStyle name="60% - Accent3" xfId="30" builtinId="40" customBuiltin="1"/>
    <cellStyle name="60% - Accent3 2" xfId="77" xr:uid="{00000000-0005-0000-0000-00001D000000}"/>
    <cellStyle name="60% - Accent4" xfId="34" builtinId="44" customBuiltin="1"/>
    <cellStyle name="60% - Accent4 2" xfId="81" xr:uid="{00000000-0005-0000-0000-00001F000000}"/>
    <cellStyle name="60% - Accent5" xfId="38" builtinId="48" customBuiltin="1"/>
    <cellStyle name="60% - Accent5 2" xfId="85" xr:uid="{00000000-0005-0000-0000-000021000000}"/>
    <cellStyle name="60% - Accent6" xfId="42" builtinId="52" customBuiltin="1"/>
    <cellStyle name="60% - Accent6 2" xfId="89" xr:uid="{00000000-0005-0000-0000-000023000000}"/>
    <cellStyle name="Accent1" xfId="19" builtinId="29" customBuiltin="1"/>
    <cellStyle name="Accent1 2" xfId="66" xr:uid="{00000000-0005-0000-0000-000025000000}"/>
    <cellStyle name="Accent2" xfId="23" builtinId="33" customBuiltin="1"/>
    <cellStyle name="Accent2 2" xfId="70" xr:uid="{00000000-0005-0000-0000-000027000000}"/>
    <cellStyle name="Accent3" xfId="27" builtinId="37" customBuiltin="1"/>
    <cellStyle name="Accent3 2" xfId="74" xr:uid="{00000000-0005-0000-0000-000029000000}"/>
    <cellStyle name="Accent4" xfId="31" builtinId="41" customBuiltin="1"/>
    <cellStyle name="Accent4 2" xfId="78" xr:uid="{00000000-0005-0000-0000-00002B000000}"/>
    <cellStyle name="Accent5" xfId="35" builtinId="45" customBuiltin="1"/>
    <cellStyle name="Accent5 2" xfId="82" xr:uid="{00000000-0005-0000-0000-00002D000000}"/>
    <cellStyle name="Accent6" xfId="39" builtinId="49" customBuiltin="1"/>
    <cellStyle name="Accent6 2" xfId="86" xr:uid="{00000000-0005-0000-0000-00002F000000}"/>
    <cellStyle name="Bad" xfId="8" builtinId="27" customBuiltin="1"/>
    <cellStyle name="Bad 2" xfId="55" xr:uid="{00000000-0005-0000-0000-000031000000}"/>
    <cellStyle name="Calculation" xfId="12" builtinId="22" customBuiltin="1"/>
    <cellStyle name="Calculation 2" xfId="59" xr:uid="{00000000-0005-0000-0000-000033000000}"/>
    <cellStyle name="Check Cell" xfId="14" builtinId="23" customBuiltin="1"/>
    <cellStyle name="Check Cell 2" xfId="61" xr:uid="{00000000-0005-0000-0000-000035000000}"/>
    <cellStyle name="Comma" xfId="1" builtinId="3"/>
    <cellStyle name="Comma 2" xfId="44" xr:uid="{00000000-0005-0000-0000-000037000000}"/>
    <cellStyle name="Comma 2 2" xfId="48" xr:uid="{00000000-0005-0000-0000-000038000000}"/>
    <cellStyle name="Comma 2 3" xfId="50" xr:uid="{00000000-0005-0000-0000-000039000000}"/>
    <cellStyle name="Comma 3" xfId="43" xr:uid="{00000000-0005-0000-0000-00003A000000}"/>
    <cellStyle name="Comma 4" xfId="52" xr:uid="{00000000-0005-0000-0000-00003B000000}"/>
    <cellStyle name="Explanatory Text" xfId="17" builtinId="53" customBuiltin="1"/>
    <cellStyle name="Explanatory Text 2" xfId="64" xr:uid="{00000000-0005-0000-0000-00003D000000}"/>
    <cellStyle name="Good" xfId="7" builtinId="26" customBuiltin="1"/>
    <cellStyle name="Good 2" xfId="54" xr:uid="{00000000-0005-0000-0000-00003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Linked Cell" xfId="13" builtinId="24" customBuiltin="1"/>
    <cellStyle name="Linked Cell 2" xfId="60" xr:uid="{00000000-0005-0000-0000-000047000000}"/>
    <cellStyle name="Neutral" xfId="9" builtinId="28" customBuiltin="1"/>
    <cellStyle name="Neutral 2" xfId="56" xr:uid="{00000000-0005-0000-0000-000049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3" xfId="49" xr:uid="{00000000-0005-0000-0000-00004E000000}"/>
    <cellStyle name="Normal 3" xfId="46" xr:uid="{00000000-0005-0000-0000-00004F000000}"/>
    <cellStyle name="Normal 4" xfId="51" xr:uid="{00000000-0005-0000-0000-000050000000}"/>
    <cellStyle name="Note" xfId="16" builtinId="10" customBuiltin="1"/>
    <cellStyle name="Note 2" xfId="63" xr:uid="{00000000-0005-0000-0000-000052000000}"/>
    <cellStyle name="Output" xfId="11" builtinId="21" customBuiltin="1"/>
    <cellStyle name="Output 2" xfId="58" xr:uid="{00000000-0005-0000-0000-000054000000}"/>
    <cellStyle name="Title" xfId="2" builtinId="15" customBuiltin="1"/>
    <cellStyle name="Title 2" xfId="53" xr:uid="{00000000-0005-0000-0000-000056000000}"/>
    <cellStyle name="Total" xfId="18" builtinId="25" customBuiltin="1"/>
    <cellStyle name="Total 2" xfId="65" xr:uid="{00000000-0005-0000-0000-000058000000}"/>
    <cellStyle name="Warning Text" xfId="15" builtinId="11" customBuiltin="1"/>
    <cellStyle name="Warning Text 2" xfId="62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40"/>
  <sheetViews>
    <sheetView tabSelected="1" topLeftCell="C1" zoomScale="80" zoomScaleNormal="80" workbookViewId="0">
      <selection activeCell="C34" sqref="C34"/>
    </sheetView>
  </sheetViews>
  <sheetFormatPr defaultRowHeight="18.75" x14ac:dyDescent="0.3"/>
  <cols>
    <col min="1" max="1" width="8.796875" style="7"/>
    <col min="2" max="2" width="37" style="7" bestFit="1" customWidth="1"/>
    <col min="3" max="5" width="18.296875" style="7" bestFit="1" customWidth="1"/>
    <col min="6" max="6" width="18.296875" style="26" customWidth="1"/>
    <col min="7" max="7" width="6.19921875" style="7" customWidth="1"/>
    <col min="8" max="8" width="6.69921875" style="7" customWidth="1"/>
    <col min="9" max="9" width="20.19921875" style="26" customWidth="1"/>
    <col min="10" max="10" width="17.296875" style="29" customWidth="1"/>
    <col min="11" max="16384" width="8.796875" style="7"/>
  </cols>
  <sheetData>
    <row r="3" spans="2:10" x14ac:dyDescent="0.3">
      <c r="B3" s="2"/>
      <c r="C3" s="1" t="s">
        <v>46</v>
      </c>
      <c r="D3" s="1" t="s">
        <v>45</v>
      </c>
      <c r="E3" s="1" t="s">
        <v>44</v>
      </c>
      <c r="F3" s="24" t="s">
        <v>51</v>
      </c>
      <c r="G3" s="1" t="s">
        <v>53</v>
      </c>
      <c r="H3" s="1" t="s">
        <v>54</v>
      </c>
      <c r="I3" s="24" t="s">
        <v>52</v>
      </c>
      <c r="J3" s="1" t="s">
        <v>50</v>
      </c>
    </row>
    <row r="4" spans="2:10" x14ac:dyDescent="0.3">
      <c r="B4" s="2" t="s">
        <v>30</v>
      </c>
      <c r="C4" s="1" t="s">
        <v>0</v>
      </c>
      <c r="D4" s="1" t="s">
        <v>0</v>
      </c>
      <c r="E4" s="1" t="s">
        <v>0</v>
      </c>
      <c r="F4" s="24" t="s">
        <v>0</v>
      </c>
      <c r="G4" s="1" t="s">
        <v>48</v>
      </c>
      <c r="H4" s="1" t="s">
        <v>49</v>
      </c>
      <c r="I4" s="24" t="s">
        <v>0</v>
      </c>
      <c r="J4" s="27">
        <v>20.170000000000002</v>
      </c>
    </row>
    <row r="5" spans="2:10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25">
        <v>313531651.30000001</v>
      </c>
      <c r="G5" s="8">
        <f>(F5-E5)/E5*100</f>
        <v>-38.282060268329545</v>
      </c>
      <c r="H5" s="8">
        <f>(F5-'VAT Sectoral  Q1-Q4, 2016'!F5)/'VAT Sectoral  Q1-Q4, 2016'!F5*100</f>
        <v>16.75013094956277</v>
      </c>
      <c r="I5" s="25">
        <v>1873660017.3399999</v>
      </c>
      <c r="J5" s="28">
        <f>(I5-'VAT Sectoral  Q1-Q4, 2016'!G5)/'VAT Sectoral  Q1-Q4, 2016'!G5*100</f>
        <v>6.9243983901890269</v>
      </c>
    </row>
    <row r="6" spans="2:10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25">
        <v>382359105.38999999</v>
      </c>
      <c r="G6" s="8">
        <f t="shared" ref="G6:G36" si="0">(F6-E6)/E6*100</f>
        <v>-12.174985206914181</v>
      </c>
      <c r="H6" s="8">
        <f>(F6-'VAT Sectoral  Q1-Q4, 2016'!F6)/'VAT Sectoral  Q1-Q4, 2016'!F6*100</f>
        <v>-44.348329291187419</v>
      </c>
      <c r="I6" s="25">
        <v>1754365770.23</v>
      </c>
      <c r="J6" s="28">
        <f>(I6-'VAT Sectoral  Q1-Q4, 2016'!G6)/'VAT Sectoral  Q1-Q4, 2016'!G6*100</f>
        <v>5.6025058100873704</v>
      </c>
    </row>
    <row r="7" spans="2:10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25">
        <v>4216376801.1199999</v>
      </c>
      <c r="G7" s="8">
        <f t="shared" si="0"/>
        <v>14.142672021701106</v>
      </c>
      <c r="H7" s="8">
        <f>(F7-'VAT Sectoral  Q1-Q4, 2016'!F7)/'VAT Sectoral  Q1-Q4, 2016'!F7*100</f>
        <v>-38.117084202039649</v>
      </c>
      <c r="I7" s="25">
        <v>20756588124.169998</v>
      </c>
      <c r="J7" s="28">
        <f>(I7-'VAT Sectoral  Q1-Q4, 2016'!G7)/'VAT Sectoral  Q1-Q4, 2016'!G7*100</f>
        <v>-17.137474052804503</v>
      </c>
    </row>
    <row r="8" spans="2:10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25">
        <v>8691522373.4099998</v>
      </c>
      <c r="G8" s="8">
        <f t="shared" si="0"/>
        <v>12.056189785906412</v>
      </c>
      <c r="H8" s="8">
        <f>(F8-'VAT Sectoral  Q1-Q4, 2016'!F8)/'VAT Sectoral  Q1-Q4, 2016'!F8*100</f>
        <v>19.780125147394276</v>
      </c>
      <c r="I8" s="25">
        <v>35709303507.110001</v>
      </c>
      <c r="J8" s="28">
        <f>(I8-'VAT Sectoral  Q1-Q4, 2016'!G8)/'VAT Sectoral  Q1-Q4, 2016'!G8*100</f>
        <v>18.073626008844851</v>
      </c>
    </row>
    <row r="9" spans="2:10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25">
        <v>5245412072.8900003</v>
      </c>
      <c r="G9" s="8">
        <f t="shared" si="0"/>
        <v>63.457503067923284</v>
      </c>
      <c r="H9" s="8">
        <f>(F9-'VAT Sectoral  Q1-Q4, 2016'!F9)/'VAT Sectoral  Q1-Q4, 2016'!F9*100</f>
        <v>94.36955370565839</v>
      </c>
      <c r="I9" s="25">
        <v>13278604753.379999</v>
      </c>
      <c r="J9" s="28">
        <f>(I9-'VAT Sectoral  Q1-Q4, 2016'!G9)/'VAT Sectoral  Q1-Q4, 2016'!G9*100</f>
        <v>58.190827750252879</v>
      </c>
    </row>
    <row r="10" spans="2:10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25">
        <v>281290151.83999997</v>
      </c>
      <c r="G10" s="8">
        <f t="shared" si="0"/>
        <v>-19.469128671500378</v>
      </c>
      <c r="H10" s="8">
        <f>(F10-'VAT Sectoral  Q1-Q4, 2016'!F10)/'VAT Sectoral  Q1-Q4, 2016'!F10*100</f>
        <v>-36.844549671096651</v>
      </c>
      <c r="I10" s="25">
        <v>1500006633.73</v>
      </c>
      <c r="J10" s="28">
        <f>(I10-'VAT Sectoral  Q1-Q4, 2016'!G10)/'VAT Sectoral  Q1-Q4, 2016'!G10*100</f>
        <v>4.3545811809946908</v>
      </c>
    </row>
    <row r="11" spans="2:10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25">
        <v>12874156458.41</v>
      </c>
      <c r="G11" s="8">
        <f t="shared" si="0"/>
        <v>14.472813686998467</v>
      </c>
      <c r="H11" s="8">
        <f>(F11-'VAT Sectoral  Q1-Q4, 2016'!F11)/'VAT Sectoral  Q1-Q4, 2016'!F11*100</f>
        <v>2.1029975632974445</v>
      </c>
      <c r="I11" s="25">
        <v>49503756607.709999</v>
      </c>
      <c r="J11" s="28">
        <f>(I11-'VAT Sectoral  Q1-Q4, 2016'!G11)/'VAT Sectoral  Q1-Q4, 2016'!G11*100</f>
        <v>-1.4128168543247732</v>
      </c>
    </row>
    <row r="12" spans="2:10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25">
        <v>1396206074.03</v>
      </c>
      <c r="G12" s="8">
        <f t="shared" si="0"/>
        <v>-19.024074181893241</v>
      </c>
      <c r="H12" s="8">
        <f>(F12-'VAT Sectoral  Q1-Q4, 2016'!F12)/'VAT Sectoral  Q1-Q4, 2016'!F12*100</f>
        <v>36.411721692516899</v>
      </c>
      <c r="I12" s="25">
        <v>5300756044.04</v>
      </c>
      <c r="J12" s="28">
        <f>(I12-'VAT Sectoral  Q1-Q4, 2016'!G12)/'VAT Sectoral  Q1-Q4, 2016'!G12*100</f>
        <v>28.470798834633136</v>
      </c>
    </row>
    <row r="13" spans="2:10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25">
        <v>3442890131.5300002</v>
      </c>
      <c r="G13" s="8">
        <f t="shared" si="0"/>
        <v>-12.331508585946548</v>
      </c>
      <c r="H13" s="8">
        <f>(F13-'VAT Sectoral  Q1-Q4, 2016'!F13)/'VAT Sectoral  Q1-Q4, 2016'!F13*100</f>
        <v>-37.431494612928333</v>
      </c>
      <c r="I13" s="25">
        <v>20439822795.209999</v>
      </c>
      <c r="J13" s="28">
        <f>(I13-'VAT Sectoral  Q1-Q4, 2016'!G13)/'VAT Sectoral  Q1-Q4, 2016'!G13*100</f>
        <v>-31.350680167924665</v>
      </c>
    </row>
    <row r="14" spans="2:10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25">
        <v>1362825490.8800001</v>
      </c>
      <c r="G14" s="8">
        <f t="shared" si="0"/>
        <v>-1.1083452850915512</v>
      </c>
      <c r="H14" s="8">
        <f>(F14-'VAT Sectoral  Q1-Q4, 2016'!F14)/'VAT Sectoral  Q1-Q4, 2016'!F14*100</f>
        <v>-18.504173649383809</v>
      </c>
      <c r="I14" s="25">
        <v>5471916628.1099997</v>
      </c>
      <c r="J14" s="28">
        <f>(I14-'VAT Sectoral  Q1-Q4, 2016'!G14)/'VAT Sectoral  Q1-Q4, 2016'!G14*100</f>
        <v>18.962055267184788</v>
      </c>
    </row>
    <row r="15" spans="2:10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25">
        <v>1185813123.3900001</v>
      </c>
      <c r="G15" s="8">
        <f t="shared" si="0"/>
        <v>-1.6348655606118083</v>
      </c>
      <c r="H15" s="8">
        <f>(F15-'VAT Sectoral  Q1-Q4, 2016'!F15)/'VAT Sectoral  Q1-Q4, 2016'!F15*100</f>
        <v>-9.2130342727133367</v>
      </c>
      <c r="I15" s="25">
        <v>4964184630.4499998</v>
      </c>
      <c r="J15" s="28">
        <f>(I15-'VAT Sectoral  Q1-Q4, 2016'!G15)/'VAT Sectoral  Q1-Q4, 2016'!G15*100</f>
        <v>0.50463366135741072</v>
      </c>
    </row>
    <row r="16" spans="2:10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25">
        <v>201144856.53</v>
      </c>
      <c r="G16" s="8">
        <f t="shared" si="0"/>
        <v>9.0709364517409909</v>
      </c>
      <c r="H16" s="8">
        <f>(F16-'VAT Sectoral  Q1-Q4, 2016'!F16)/'VAT Sectoral  Q1-Q4, 2016'!F16*100</f>
        <v>-43.988060352932351</v>
      </c>
      <c r="I16" s="25">
        <v>640118863.51999998</v>
      </c>
      <c r="J16" s="28">
        <f>(I16-'VAT Sectoral  Q1-Q4, 2016'!G16)/'VAT Sectoral  Q1-Q4, 2016'!G16*100</f>
        <v>-46.547249646141296</v>
      </c>
    </row>
    <row r="17" spans="2:10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25">
        <v>32517506.07</v>
      </c>
      <c r="G17" s="8">
        <f t="shared" si="0"/>
        <v>-3.4978671297997326</v>
      </c>
      <c r="H17" s="8">
        <f>(F17-'VAT Sectoral  Q1-Q4, 2016'!F17)/'VAT Sectoral  Q1-Q4, 2016'!F17*100</f>
        <v>-2.7997884764768362</v>
      </c>
      <c r="I17" s="25">
        <v>135468847.49000001</v>
      </c>
      <c r="J17" s="28">
        <f>(I17-'VAT Sectoral  Q1-Q4, 2016'!G17)/'VAT Sectoral  Q1-Q4, 2016'!G17*100</f>
        <v>1.8239559300305435</v>
      </c>
    </row>
    <row r="18" spans="2:10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25">
        <v>2615745659.5900002</v>
      </c>
      <c r="G18" s="8">
        <f t="shared" si="0"/>
        <v>49.714831002471612</v>
      </c>
      <c r="H18" s="8">
        <f>(F18-'VAT Sectoral  Q1-Q4, 2016'!F18)/'VAT Sectoral  Q1-Q4, 2016'!F18*100</f>
        <v>35.853909577002291</v>
      </c>
      <c r="I18" s="25">
        <v>9781216716.9400005</v>
      </c>
      <c r="J18" s="28">
        <f>(I18-'VAT Sectoral  Q1-Q4, 2016'!G18)/'VAT Sectoral  Q1-Q4, 2016'!G18*100</f>
        <v>-6.1936129460704414</v>
      </c>
    </row>
    <row r="19" spans="2:10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25">
        <v>835883735.51999998</v>
      </c>
      <c r="G19" s="8">
        <f t="shared" si="0"/>
        <v>103.57256069336871</v>
      </c>
      <c r="H19" s="8">
        <f>(F19-'VAT Sectoral  Q1-Q4, 2016'!F19)/'VAT Sectoral  Q1-Q4, 2016'!F19*100</f>
        <v>83.933719686223128</v>
      </c>
      <c r="I19" s="25">
        <v>2271217381.5900002</v>
      </c>
      <c r="J19" s="28">
        <f>(I19-'VAT Sectoral  Q1-Q4, 2016'!G19)/'VAT Sectoral  Q1-Q4, 2016'!G19*100</f>
        <v>7.0593414196941939</v>
      </c>
    </row>
    <row r="20" spans="2:10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25">
        <v>1424777031.23</v>
      </c>
      <c r="G20" s="8">
        <f t="shared" si="0"/>
        <v>9.0360655172842126</v>
      </c>
      <c r="H20" s="8">
        <f>(F20-'VAT Sectoral  Q1-Q4, 2016'!F20)/'VAT Sectoral  Q1-Q4, 2016'!F20*100</f>
        <v>-10.837645576754106</v>
      </c>
      <c r="I20" s="25">
        <v>6432386721.0200005</v>
      </c>
      <c r="J20" s="28">
        <f>(I20-'VAT Sectoral  Q1-Q4, 2016'!G20)/'VAT Sectoral  Q1-Q4, 2016'!G20*100</f>
        <v>2.0888349765406971</v>
      </c>
    </row>
    <row r="21" spans="2:10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25">
        <v>8173175993.5100002</v>
      </c>
      <c r="G21" s="8">
        <f t="shared" si="0"/>
        <v>-32.410451934282676</v>
      </c>
      <c r="H21" s="8">
        <f>(F21-'VAT Sectoral  Q1-Q4, 2016'!F21)/'VAT Sectoral  Q1-Q4, 2016'!F21*100</f>
        <v>-23.142245281730762</v>
      </c>
      <c r="I21" s="25">
        <v>45131043970.769997</v>
      </c>
      <c r="J21" s="28">
        <f>(I21-'VAT Sectoral  Q1-Q4, 2016'!G21)/'VAT Sectoral  Q1-Q4, 2016'!G21*100</f>
        <v>7.1712132642451607</v>
      </c>
    </row>
    <row r="22" spans="2:10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25">
        <v>28196975390.799999</v>
      </c>
      <c r="G22" s="8">
        <f t="shared" si="0"/>
        <v>-2.7138920102456998</v>
      </c>
      <c r="H22" s="8">
        <f>(F22-'VAT Sectoral  Q1-Q4, 2016'!F22)/'VAT Sectoral  Q1-Q4, 2016'!F22*100</f>
        <v>15.315123570187994</v>
      </c>
      <c r="I22" s="25">
        <v>119601368176.23</v>
      </c>
      <c r="J22" s="28">
        <f>(I22-'VAT Sectoral  Q1-Q4, 2016'!G22)/'VAT Sectoral  Q1-Q4, 2016'!G22*100</f>
        <v>20.244899255313616</v>
      </c>
    </row>
    <row r="23" spans="2:10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25">
        <v>955617217.25999999</v>
      </c>
      <c r="G23" s="8">
        <f t="shared" si="0"/>
        <v>-10.016244528179548</v>
      </c>
      <c r="H23" s="8">
        <f>(F23-'VAT Sectoral  Q1-Q4, 2016'!F23)/'VAT Sectoral  Q1-Q4, 2016'!F23*100</f>
        <v>-48.305989419190162</v>
      </c>
      <c r="I23" s="25">
        <v>4872244802.9399996</v>
      </c>
      <c r="J23" s="28">
        <f>(I23-'VAT Sectoral  Q1-Q4, 2016'!G23)/'VAT Sectoral  Q1-Q4, 2016'!G23*100</f>
        <v>-7.0787727536985869</v>
      </c>
    </row>
    <row r="24" spans="2:10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25">
        <v>177197061.94999999</v>
      </c>
      <c r="G24" s="8">
        <f t="shared" si="0"/>
        <v>-8.5584766475768159</v>
      </c>
      <c r="H24" s="8">
        <f>(F24-'VAT Sectoral  Q1-Q4, 2016'!F24)/'VAT Sectoral  Q1-Q4, 2016'!F24*100</f>
        <v>-80.041046274982179</v>
      </c>
      <c r="I24" s="25">
        <v>837372212.88999999</v>
      </c>
      <c r="J24" s="28">
        <f>(I24-'VAT Sectoral  Q1-Q4, 2016'!G24)/'VAT Sectoral  Q1-Q4, 2016'!G24*100</f>
        <v>-56.481374582358491</v>
      </c>
    </row>
    <row r="25" spans="2:10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25">
        <v>1971215079.3800001</v>
      </c>
      <c r="G25" s="8">
        <f t="shared" si="0"/>
        <v>15.44757417755914</v>
      </c>
      <c r="H25" s="8">
        <f>(F25-'VAT Sectoral  Q1-Q4, 2016'!F25)/'VAT Sectoral  Q1-Q4, 2016'!F25*100</f>
        <v>3.9642107781000093</v>
      </c>
      <c r="I25" s="25">
        <v>5904203441.4499998</v>
      </c>
      <c r="J25" s="28">
        <f>(I25-'VAT Sectoral  Q1-Q4, 2016'!G25)/'VAT Sectoral  Q1-Q4, 2016'!G25*100</f>
        <v>102.03371637240934</v>
      </c>
    </row>
    <row r="26" spans="2:10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25">
        <v>22336454324.240002</v>
      </c>
      <c r="G26" s="8">
        <f t="shared" si="0"/>
        <v>-1.7395123323100412</v>
      </c>
      <c r="H26" s="8">
        <f>(F26-'VAT Sectoral  Q1-Q4, 2016'!F26)/'VAT Sectoral  Q1-Q4, 2016'!F26*100</f>
        <v>20.15301965112678</v>
      </c>
      <c r="I26" s="25">
        <v>87523201728.899994</v>
      </c>
      <c r="J26" s="28">
        <f>(I26-'VAT Sectoral  Q1-Q4, 2016'!G26)/'VAT Sectoral  Q1-Q4, 2016'!G26*100</f>
        <v>8.2814033559501077</v>
      </c>
    </row>
    <row r="27" spans="2:10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25">
        <v>788350569.62</v>
      </c>
      <c r="G27" s="8">
        <f t="shared" si="0"/>
        <v>-4.0205225461934173</v>
      </c>
      <c r="H27" s="8">
        <f>(F27-'VAT Sectoral  Q1-Q4, 2016'!F27)/'VAT Sectoral  Q1-Q4, 2016'!F27*100</f>
        <v>31.11452393927145</v>
      </c>
      <c r="I27" s="25">
        <v>3069882922.1100001</v>
      </c>
      <c r="J27" s="28">
        <f>(I27-'VAT Sectoral  Q1-Q4, 2016'!G27)/'VAT Sectoral  Q1-Q4, 2016'!G27*100</f>
        <v>4.3915457197111625</v>
      </c>
    </row>
    <row r="28" spans="2:10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25">
        <v>507826364.25</v>
      </c>
      <c r="G28" s="8">
        <f t="shared" si="0"/>
        <v>-4.0322624342541733</v>
      </c>
      <c r="H28" s="8">
        <f>(F28-'VAT Sectoral  Q1-Q4, 2016'!F28)/'VAT Sectoral  Q1-Q4, 2016'!F28*100</f>
        <v>5.7280038376212206</v>
      </c>
      <c r="I28" s="25">
        <v>2523548678.0900002</v>
      </c>
      <c r="J28" s="28">
        <f>(I28-'VAT Sectoral  Q1-Q4, 2016'!G28)/'VAT Sectoral  Q1-Q4, 2016'!G28*100</f>
        <v>43.10430921913089</v>
      </c>
    </row>
    <row r="29" spans="2:10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25">
        <v>9507607274.7399998</v>
      </c>
      <c r="G29" s="8">
        <f t="shared" si="0"/>
        <v>-16.779766685729729</v>
      </c>
      <c r="H29" s="8">
        <f>(F29-'VAT Sectoral  Q1-Q4, 2016'!F29)/'VAT Sectoral  Q1-Q4, 2016'!F29*100</f>
        <v>8.0042694344216567</v>
      </c>
      <c r="I29" s="25">
        <v>40885060921.190002</v>
      </c>
      <c r="J29" s="28">
        <f>(I29-'VAT Sectoral  Q1-Q4, 2016'!G29)/'VAT Sectoral  Q1-Q4, 2016'!G29*100</f>
        <v>20.633967913561683</v>
      </c>
    </row>
    <row r="30" spans="2:10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25">
        <v>1003235851.37</v>
      </c>
      <c r="G30" s="8">
        <f t="shared" si="0"/>
        <v>-11.550161814764648</v>
      </c>
      <c r="H30" s="8">
        <f>(F30-'VAT Sectoral  Q1-Q4, 2016'!F30)/'VAT Sectoral  Q1-Q4, 2016'!F30*100</f>
        <v>43.018576831626923</v>
      </c>
      <c r="I30" s="25">
        <v>3708324631.1199999</v>
      </c>
      <c r="J30" s="28">
        <f>(I30-'VAT Sectoral  Q1-Q4, 2016'!G30)/'VAT Sectoral  Q1-Q4, 2016'!G30*100</f>
        <v>26.732845567573278</v>
      </c>
    </row>
    <row r="31" spans="2:10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25">
        <v>242276106.05000001</v>
      </c>
      <c r="G31" s="8">
        <f t="shared" si="0"/>
        <v>11.882923172330976</v>
      </c>
      <c r="H31" s="8">
        <f>(F31-'VAT Sectoral  Q1-Q4, 2016'!F31)/'VAT Sectoral  Q1-Q4, 2016'!F31*100</f>
        <v>5.3076178028832235</v>
      </c>
      <c r="I31" s="25">
        <v>969445167.10000002</v>
      </c>
      <c r="J31" s="28">
        <f>(I31-'VAT Sectoral  Q1-Q4, 2016'!G31)/'VAT Sectoral  Q1-Q4, 2016'!G31*100</f>
        <v>-0.29914372551536506</v>
      </c>
    </row>
    <row r="32" spans="2:10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25">
        <v>2728146044.5999999</v>
      </c>
      <c r="G32" s="8">
        <f t="shared" si="0"/>
        <v>-46.690983970094855</v>
      </c>
      <c r="H32" s="8">
        <f>(F32-'VAT Sectoral  Q1-Q4, 2016'!F32)/'VAT Sectoral  Q1-Q4, 2016'!F32*100</f>
        <v>-32.568212405997329</v>
      </c>
      <c r="I32" s="25">
        <v>15811631083.17</v>
      </c>
      <c r="J32" s="28">
        <f>(I32-'VAT Sectoral  Q1-Q4, 2016'!G32)/'VAT Sectoral  Q1-Q4, 2016'!G32*100</f>
        <v>-5.0725699692535802</v>
      </c>
    </row>
    <row r="33" spans="2:10" x14ac:dyDescent="0.3">
      <c r="B33" s="5" t="s">
        <v>43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 t="shared" si="0"/>
        <v>-3.2287694364443911</v>
      </c>
      <c r="H33" s="6">
        <f>(F33-'VAT Sectoral  Q1-Q4, 2016'!F33)/'VAT Sectoral  Q1-Q4, 2016'!F33*100</f>
        <v>2.7724510516879146</v>
      </c>
      <c r="I33" s="6">
        <v>510650701778</v>
      </c>
      <c r="J33" s="28">
        <f>(I33-'VAT Sectoral  Q1-Q4, 2016'!G33)/'VAT Sectoral  Q1-Q4, 2016'!G33*100</f>
        <v>7.728493848733561</v>
      </c>
    </row>
    <row r="34" spans="2:10" s="20" customFormat="1" x14ac:dyDescent="0.3">
      <c r="B34" s="21" t="s">
        <v>42</v>
      </c>
      <c r="C34" s="13">
        <v>48329387384.600067</v>
      </c>
      <c r="D34" s="19">
        <v>59831637036.789948</v>
      </c>
      <c r="E34" s="19">
        <v>72097514925.340012</v>
      </c>
      <c r="F34" s="19">
        <v>79438699644.850006</v>
      </c>
      <c r="G34" s="19">
        <f t="shared" si="0"/>
        <v>10.182299247223844</v>
      </c>
      <c r="H34" s="19">
        <f>(F34-'VAT Sectoral  Q1-Q4, 2016'!F34)/'VAT Sectoral  Q1-Q4, 2016'!F34*100</f>
        <v>100.29282802145197</v>
      </c>
      <c r="I34" s="19">
        <v>259697238991.57999</v>
      </c>
      <c r="J34" s="28">
        <f>(I34-'VAT Sectoral  Q1-Q4, 2016'!G34)/'VAT Sectoral  Q1-Q4, 2016'!G34*100</f>
        <v>106.71094160162798</v>
      </c>
    </row>
    <row r="35" spans="2:10" s="20" customFormat="1" x14ac:dyDescent="0.3">
      <c r="B35" s="22" t="s">
        <v>37</v>
      </c>
      <c r="C35" s="14">
        <v>46408606653.470001</v>
      </c>
      <c r="D35" s="14">
        <v>48684692311.410004</v>
      </c>
      <c r="E35" s="14">
        <v>53332462461.919998</v>
      </c>
      <c r="F35" s="14">
        <v>53574705332.839996</v>
      </c>
      <c r="G35" s="14">
        <f t="shared" si="0"/>
        <v>0.45421279974267531</v>
      </c>
      <c r="H35" s="14">
        <f>(F35-'VAT Sectoral  Q1-Q4, 2016'!F35)/'VAT Sectoral  Q1-Q4, 2016'!F35*100</f>
        <v>7.4329893227349215</v>
      </c>
      <c r="I35" s="14">
        <v>202000466759.64001</v>
      </c>
      <c r="J35" s="28">
        <f>(I35-'VAT Sectoral  Q1-Q4, 2016'!G35)/'VAT Sectoral  Q1-Q4, 2016'!G35*100</f>
        <v>13.575748420191728</v>
      </c>
    </row>
    <row r="36" spans="2:10" s="20" customFormat="1" x14ac:dyDescent="0.3">
      <c r="B36" s="11" t="s">
        <v>29</v>
      </c>
      <c r="C36" s="23">
        <f>SUM(C33:C35)</f>
        <v>221380461517.34</v>
      </c>
      <c r="D36" s="23">
        <v>246303322470.95999</v>
      </c>
      <c r="E36" s="23">
        <v>250560689062.33002</v>
      </c>
      <c r="F36" s="23">
        <v>254103934478.59</v>
      </c>
      <c r="G36" s="23">
        <f t="shared" si="0"/>
        <v>1.4141266251780438</v>
      </c>
      <c r="H36" s="23">
        <f>(F36-'VAT Sectoral  Q1-Q4, 2016'!F36)/'VAT Sectoral  Q1-Q4, 2016'!F36*100</f>
        <v>22.546413632586251</v>
      </c>
      <c r="I36" s="23">
        <v>972348407529.21997</v>
      </c>
      <c r="J36" s="28">
        <f>(I36-'VAT Sectoral  Q1-Q4, 2016'!G36)/'VAT Sectoral  Q1-Q4, 2016'!G36*100</f>
        <v>25.060133059865574</v>
      </c>
    </row>
    <row r="37" spans="2:10" x14ac:dyDescent="0.3">
      <c r="B37" s="30" t="s">
        <v>47</v>
      </c>
      <c r="C37" s="31"/>
      <c r="D37" s="31"/>
    </row>
    <row r="40" spans="2:10" x14ac:dyDescent="0.3">
      <c r="C40" s="18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7"/>
  <sheetViews>
    <sheetView topLeftCell="C2" workbookViewId="0">
      <selection activeCell="G36" sqref="G36"/>
    </sheetView>
  </sheetViews>
  <sheetFormatPr defaultRowHeight="18.75" x14ac:dyDescent="0.3"/>
  <cols>
    <col min="1" max="1" width="8.796875" style="7"/>
    <col min="2" max="2" width="37" bestFit="1" customWidth="1"/>
    <col min="3" max="7" width="18.296875" bestFit="1" customWidth="1"/>
  </cols>
  <sheetData>
    <row r="3" spans="2:7" x14ac:dyDescent="0.3">
      <c r="B3" s="2"/>
      <c r="C3" s="1" t="s">
        <v>31</v>
      </c>
      <c r="D3" s="1" t="s">
        <v>33</v>
      </c>
      <c r="E3" s="1" t="s">
        <v>34</v>
      </c>
      <c r="F3" s="1" t="s">
        <v>35</v>
      </c>
      <c r="G3" s="1" t="s">
        <v>36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ref="G6:G33" si="0">SUM(C6:F6)</f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43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42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>SUM(C34:F34)</f>
        <v>125633039537.92</v>
      </c>
    </row>
    <row r="35" spans="2:7" x14ac:dyDescent="0.3">
      <c r="B35" s="10" t="s">
        <v>37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>SUM(C35:F35)</f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 t="shared" ref="D36:F36" si="1">SUM(D33:D35)</f>
        <v>187028119697.24988</v>
      </c>
      <c r="E36" s="12">
        <f t="shared" si="1"/>
        <v>196695180629.29993</v>
      </c>
      <c r="F36" s="12">
        <f t="shared" si="1"/>
        <v>207353219850.59003</v>
      </c>
      <c r="G36" s="17">
        <f>SUM(G33:G35)</f>
        <v>777504696131.86987</v>
      </c>
    </row>
    <row r="37" spans="2:7" x14ac:dyDescent="0.3">
      <c r="B37" s="32" t="s">
        <v>32</v>
      </c>
      <c r="C37" s="33"/>
      <c r="D37" s="33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7"/>
  <sheetViews>
    <sheetView workbookViewId="0">
      <selection activeCell="A29" sqref="A29"/>
    </sheetView>
  </sheetViews>
  <sheetFormatPr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41</v>
      </c>
      <c r="C3" s="1" t="s">
        <v>40</v>
      </c>
      <c r="D3" s="1" t="s">
        <v>39</v>
      </c>
      <c r="E3" s="1" t="s">
        <v>38</v>
      </c>
      <c r="F3" s="1" t="s">
        <v>36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ref="F6:F33" si="0">SUM(B6:E6)</f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43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42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>SUM(B34:E34)</f>
        <v>119672559029.84999</v>
      </c>
    </row>
    <row r="35" spans="1:6" x14ac:dyDescent="0.3">
      <c r="A35" s="10" t="s">
        <v>37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>SUM(B35:E35)</f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 t="shared" ref="C36:E36" si="1">SUM(C33:C35)</f>
        <v>191028215465.27991</v>
      </c>
      <c r="D36" s="12">
        <f t="shared" si="1"/>
        <v>192529339430.67993</v>
      </c>
      <c r="E36" s="12">
        <f t="shared" si="1"/>
        <v>179168248569.59</v>
      </c>
      <c r="F36" s="17">
        <f>SUM(F33:F35)</f>
        <v>759432696330.96973</v>
      </c>
    </row>
    <row r="37" spans="1:6" x14ac:dyDescent="0.3">
      <c r="A37" s="32" t="s">
        <v>32</v>
      </c>
      <c r="B37" s="33"/>
      <c r="C37" s="33"/>
    </row>
  </sheetData>
  <mergeCells count="1"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VAT Sectoral  Q1-Q4, 2017</vt:lpstr>
      <vt:lpstr>VAT Sectoral  Q1-Q4, 2016</vt:lpstr>
      <vt:lpstr>VAT Sectoral  Q1-Q4,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Mikael Chenko</cp:lastModifiedBy>
  <dcterms:created xsi:type="dcterms:W3CDTF">2016-03-02T09:11:47Z</dcterms:created>
  <dcterms:modified xsi:type="dcterms:W3CDTF">2018-02-24T07:04:35Z</dcterms:modified>
</cp:coreProperties>
</file>